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185"/>
  </bookViews>
  <sheets>
    <sheet name="ЗВІТ ПРО ВИКОН.ФІН.ПЛАНУ (3)" sheetId="4" r:id="rId1"/>
  </sheets>
  <definedNames>
    <definedName name="_xlnm.Print_Area" localSheetId="0">'ЗВІТ ПРО ВИКОН.ФІН.ПЛАНУ (3)'!$B$1:$H$149</definedName>
  </definedNames>
  <calcPr calcId="124519"/>
</workbook>
</file>

<file path=xl/calcChain.xml><?xml version="1.0" encoding="utf-8"?>
<calcChain xmlns="http://schemas.openxmlformats.org/spreadsheetml/2006/main">
  <c r="G117" i="4"/>
  <c r="F117"/>
  <c r="F115"/>
  <c r="E111"/>
  <c r="F109"/>
  <c r="F102"/>
  <c r="F98"/>
  <c r="G97"/>
  <c r="F97"/>
  <c r="E96"/>
  <c r="G96" s="1"/>
  <c r="D96"/>
  <c r="G95"/>
  <c r="F95"/>
  <c r="F93"/>
  <c r="D93"/>
  <c r="G93" s="1"/>
  <c r="E92"/>
  <c r="D92"/>
  <c r="G83"/>
  <c r="F83"/>
  <c r="E81"/>
  <c r="F81" s="1"/>
  <c r="D81"/>
  <c r="E77"/>
  <c r="F77" s="1"/>
  <c r="D77"/>
  <c r="G76"/>
  <c r="F76"/>
  <c r="G75"/>
  <c r="F75"/>
  <c r="G74"/>
  <c r="F74"/>
  <c r="G73"/>
  <c r="F73"/>
  <c r="G72"/>
  <c r="F72"/>
  <c r="E56"/>
  <c r="E59" s="1"/>
  <c r="D56"/>
  <c r="D59" s="1"/>
  <c r="D62" s="1"/>
  <c r="E52"/>
  <c r="G52" s="1"/>
  <c r="D52"/>
  <c r="F52" s="1"/>
  <c r="G48"/>
  <c r="F48"/>
  <c r="G46"/>
  <c r="F46"/>
  <c r="G45"/>
  <c r="F45"/>
  <c r="E43"/>
  <c r="G43" s="1"/>
  <c r="D43"/>
  <c r="G39"/>
  <c r="F39"/>
  <c r="G38"/>
  <c r="F38"/>
  <c r="G34"/>
  <c r="F34"/>
  <c r="G32"/>
  <c r="F32"/>
  <c r="G31"/>
  <c r="F31"/>
  <c r="E29"/>
  <c r="G29" s="1"/>
  <c r="D29"/>
  <c r="E27"/>
  <c r="G27" s="1"/>
  <c r="D27"/>
  <c r="F111" l="1"/>
  <c r="F92"/>
  <c r="F27"/>
  <c r="F29"/>
  <c r="F43"/>
  <c r="F96"/>
  <c r="D65"/>
  <c r="D67" s="1"/>
  <c r="E62"/>
  <c r="G59"/>
  <c r="F59"/>
  <c r="F56"/>
  <c r="G77"/>
  <c r="G81"/>
  <c r="G92"/>
  <c r="G56"/>
  <c r="G67" l="1"/>
  <c r="D69"/>
  <c r="F67"/>
  <c r="G62"/>
  <c r="F62"/>
  <c r="F65"/>
  <c r="G65"/>
  <c r="F69" l="1"/>
  <c r="G69"/>
</calcChain>
</file>

<file path=xl/sharedStrings.xml><?xml version="1.0" encoding="utf-8"?>
<sst xmlns="http://schemas.openxmlformats.org/spreadsheetml/2006/main" count="136" uniqueCount="126">
  <si>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</si>
  <si>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</si>
  <si>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</si>
  <si>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</si>
  <si>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</si>
  <si>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</si>
  <si>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</si>
  <si>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</si>
  <si>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</si>
  <si>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</si>
  <si>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</si>
  <si>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</si>
  <si>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</si>
  <si>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</si>
  <si>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</si>
  <si>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</si>
  <si>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</si>
  <si>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</si>
  <si>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</si>
  <si>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</si>
  <si>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</si>
  <si>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</si>
  <si>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</si>
  <si>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</si>
  <si>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</si>
  <si>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</si>
  <si>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</si>
  <si>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</si>
  <si>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</si>
  <si>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</si>
  <si>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</si>
  <si>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</si>
  <si>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</si>
  <si>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</si>
  <si>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</si>
  <si>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</si>
  <si>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</si>
  <si>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</si>
  <si>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</si>
  <si>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</si>
  <si>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</si>
  <si>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</si>
  <si>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</si>
  <si>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</si>
  <si>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</si>
  <si>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</si>
  <si>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</si>
  <si>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</si>
  <si>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</si>
  <si>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</si>
  <si>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</si>
  <si>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</si>
  <si>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</si>
  <si>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</si>
  <si>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</si>
  <si>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</si>
  <si>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</si>
  <si>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</si>
  <si>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</si>
  <si>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</si>
  <si>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</si>
  <si>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</si>
  <si>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</si>
  <si>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</si>
  <si>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</si>
  <si>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</si>
  <si>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</si>
  <si>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</si>
  <si>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</si>
  <si>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</si>
  <si>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</si>
  <si>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</si>
  <si>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</si>
  <si>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</si>
  <si>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</si>
  <si>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</si>
  <si>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</si>
  <si>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</si>
  <si>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</si>
  <si>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</si>
  <si>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</si>
  <si>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</si>
  <si>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</si>
  <si>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</si>
  <si>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</si>
  <si>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</si>
  <si>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</si>
  <si>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</si>
  <si>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</si>
  <si>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</si>
  <si>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</si>
  <si>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</si>
  <si>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</si>
  <si>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</si>
  <si>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</si>
  <si>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</si>
  <si>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</si>
  <si>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Т.М.МАЛОГОЛОВА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</si>
  <si>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</si>
  <si>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</si>
  <si>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</si>
  <si>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</si>
  <si>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</si>
  <si>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Рік 2021</t>
  </si>
  <si>
    <t>38.11</t>
  </si>
  <si>
    <t>інші ( військовий збір)</t>
  </si>
  <si>
    <t>Р.Ю. Ніязов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</si>
  <si>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податок, орендна плата)</t>
    </r>
  </si>
  <si>
    <t>інші платежі ( оренда 60%)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</si>
  <si>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</si>
  <si>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</si>
  <si>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</si>
  <si>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</si>
  <si>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</si>
  <si>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</si>
  <si>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(04637) 5-31-61</t>
  </si>
  <si>
    <t>Ніязов Р.Ю.</t>
  </si>
  <si>
    <t>____  __________ 2021 року № _____</t>
  </si>
  <si>
    <t xml:space="preserve">          Директор КП " Послуга" </t>
  </si>
  <si>
    <t>За  1 квартал  2021 року</t>
  </si>
  <si>
    <t xml:space="preserve">Вид економічної діяльності           </t>
  </si>
  <si>
    <t xml:space="preserve">Місцезнаходження                          </t>
  </si>
  <si>
    <t xml:space="preserve">Телефон                                           </t>
  </si>
  <si>
    <t xml:space="preserve">Прізвище та ініціали керівника      </t>
  </si>
  <si>
    <t>Р.П. Котляр</t>
  </si>
  <si>
    <t>О.І.Ворона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</si>
</sst>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Arial Cyr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1" fillId="0" borderId="1" xfId="0" applyNumberFormat="1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3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wrapText="1"/>
    </xf>
    <xf numFmtId="2" fontId="0" fillId="3" borderId="0" xfId="0" applyNumberFormat="1" applyFill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164" fontId="0" fillId="0" borderId="0" xfId="0" applyNumberFormat="1"/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8"/>
  <sheetViews>
    <sheetView tabSelected="1" view="pageBreakPreview" topLeftCell="A128" zoomScale="110" zoomScaleSheetLayoutView="110" workbookViewId="0">
      <selection activeCell="E24" sqref="E24"/>
    </sheetView>
  </sheetViews>
  <sheetFormatPr defaultRowHeight="15"/>
  <cols>
    <col min="1" max="1" width="8" customWidth="1"/>
    <col min="2" max="2" width="60.85546875" customWidth="1"/>
    <col min="3" max="3" width="9.7109375" customWidth="1"/>
    <col min="4" max="4" width="12.28515625" customWidth="1"/>
    <col min="5" max="5" width="13.42578125" customWidth="1"/>
    <col min="6" max="6" width="12.5703125" customWidth="1"/>
    <col min="7" max="7" width="13.140625" customWidth="1"/>
    <col min="8" max="8" width="16.7109375" customWidth="1"/>
    <col min="9" max="9" width="15.28515625" customWidth="1"/>
    <col min="10" max="10" width="9.5703125" bestFit="1" customWidth="1"/>
  </cols>
  <sheetData>
    <row r="1" spans="2:10">
      <c r="F1" s="9"/>
      <c r="G1" s="8"/>
      <c r="H1" s="8"/>
    </row>
    <row r="2" spans="2:10" ht="18.75">
      <c r="C2" s="33"/>
      <c r="F2" s="54" t="s">
        <v>94</v>
      </c>
      <c r="G2" s="54"/>
      <c r="H2" s="45"/>
    </row>
    <row r="3" spans="2:10" ht="18.75">
      <c r="F3" s="55" t="s">
        <v>95</v>
      </c>
      <c r="G3" s="55"/>
      <c r="H3" s="55"/>
    </row>
    <row r="4" spans="2:10" ht="19.5" customHeight="1">
      <c r="C4" s="38"/>
      <c r="F4" s="56" t="s">
        <v>117</v>
      </c>
      <c r="G4" s="56"/>
      <c r="H4" s="56"/>
    </row>
    <row r="5" spans="2:10" ht="18.75" customHeight="1">
      <c r="B5" s="1"/>
      <c r="F5" s="57" t="s">
        <v>96</v>
      </c>
      <c r="G5" s="57"/>
      <c r="H5" s="57"/>
    </row>
    <row r="6" spans="2:10" ht="18.75">
      <c r="B6" s="1"/>
      <c r="F6" s="11"/>
      <c r="G6" s="12" t="s">
        <v>97</v>
      </c>
      <c r="H6" s="13"/>
    </row>
    <row r="7" spans="2:10" ht="15" customHeight="1">
      <c r="B7" s="2" t="s">
        <v>0</v>
      </c>
      <c r="C7" s="5"/>
    </row>
    <row r="8" spans="2:10" ht="6" hidden="1" customHeight="1">
      <c r="B8" s="2"/>
    </row>
    <row r="9" spans="2:10" ht="15.75">
      <c r="B9" s="2" t="s">
        <v>0</v>
      </c>
      <c r="C9" s="5"/>
      <c r="G9" s="42"/>
      <c r="H9" s="20" t="s">
        <v>1</v>
      </c>
      <c r="I9" s="19"/>
      <c r="J9" s="19"/>
    </row>
    <row r="10" spans="2:10" ht="15.75">
      <c r="B10" s="2"/>
      <c r="G10" s="42" t="s">
        <v>103</v>
      </c>
      <c r="H10" s="43"/>
      <c r="I10" s="19"/>
      <c r="J10" s="19"/>
    </row>
    <row r="11" spans="2:10" ht="33.75" customHeight="1">
      <c r="B11" s="39" t="s">
        <v>110</v>
      </c>
      <c r="C11" s="58" t="s">
        <v>111</v>
      </c>
      <c r="D11" s="58"/>
      <c r="E11" s="58"/>
      <c r="F11" s="59"/>
      <c r="G11" s="18" t="s">
        <v>2</v>
      </c>
      <c r="H11" s="21">
        <v>36979569</v>
      </c>
      <c r="I11" s="19"/>
      <c r="J11" s="19"/>
    </row>
    <row r="12" spans="2:10" ht="33" customHeight="1">
      <c r="B12" s="34" t="s">
        <v>109</v>
      </c>
      <c r="C12" s="60" t="s">
        <v>112</v>
      </c>
      <c r="D12" s="60"/>
      <c r="E12" s="60"/>
      <c r="F12" s="59"/>
      <c r="G12" s="18" t="s">
        <v>3</v>
      </c>
      <c r="H12" s="43"/>
      <c r="I12" s="19"/>
      <c r="J12" s="19"/>
    </row>
    <row r="13" spans="2:10" ht="12" hidden="1" customHeight="1">
      <c r="B13" s="35" t="s">
        <v>4</v>
      </c>
      <c r="C13" s="35"/>
      <c r="D13" s="35"/>
      <c r="E13" s="35"/>
      <c r="F13" s="37"/>
      <c r="G13" s="18" t="s">
        <v>5</v>
      </c>
      <c r="H13" s="43"/>
      <c r="I13" s="19"/>
      <c r="J13" s="19"/>
    </row>
    <row r="14" spans="2:10" ht="18.75" customHeight="1">
      <c r="B14" s="35" t="s">
        <v>120</v>
      </c>
      <c r="C14" s="62" t="s">
        <v>113</v>
      </c>
      <c r="D14" s="62"/>
      <c r="E14" s="62"/>
      <c r="F14" s="63"/>
      <c r="G14" s="18" t="s">
        <v>6</v>
      </c>
      <c r="H14" s="43" t="s">
        <v>104</v>
      </c>
      <c r="I14" s="19"/>
      <c r="J14" s="19"/>
    </row>
    <row r="15" spans="2:10" ht="17.25" customHeight="1">
      <c r="B15" s="35" t="s">
        <v>121</v>
      </c>
      <c r="C15" s="62" t="s">
        <v>114</v>
      </c>
      <c r="D15" s="62"/>
      <c r="E15" s="62"/>
      <c r="F15" s="62"/>
      <c r="H15" s="35"/>
      <c r="I15" s="19"/>
      <c r="J15" s="19"/>
    </row>
    <row r="16" spans="2:10" ht="18" customHeight="1">
      <c r="B16" s="35" t="s">
        <v>122</v>
      </c>
      <c r="C16" s="62" t="s">
        <v>115</v>
      </c>
      <c r="D16" s="62"/>
      <c r="E16" s="62"/>
      <c r="F16" s="62"/>
      <c r="H16" s="35"/>
      <c r="I16" s="19"/>
      <c r="J16" s="19"/>
    </row>
    <row r="17" spans="2:10" ht="18.75" customHeight="1">
      <c r="B17" s="35" t="s">
        <v>123</v>
      </c>
      <c r="C17" s="62" t="s">
        <v>116</v>
      </c>
      <c r="D17" s="62"/>
      <c r="E17" s="62"/>
      <c r="F17" s="62"/>
    </row>
    <row r="18" spans="2:10" ht="15.75" customHeight="1">
      <c r="B18" s="40"/>
      <c r="C18" s="40"/>
      <c r="D18" s="40"/>
      <c r="E18" s="40"/>
      <c r="F18" s="40"/>
    </row>
    <row r="19" spans="2:10" ht="15.75" customHeight="1">
      <c r="B19" s="61" t="s">
        <v>93</v>
      </c>
      <c r="C19" s="61"/>
      <c r="D19" s="61"/>
      <c r="E19" s="61"/>
      <c r="F19" s="61"/>
      <c r="G19" s="61"/>
    </row>
    <row r="20" spans="2:10" ht="19.5" customHeight="1">
      <c r="B20" s="61" t="s">
        <v>119</v>
      </c>
      <c r="C20" s="61"/>
      <c r="D20" s="61"/>
      <c r="E20" s="61"/>
      <c r="F20" s="61"/>
      <c r="G20" s="61"/>
      <c r="H20" s="61"/>
    </row>
    <row r="21" spans="2:10" ht="15.75">
      <c r="B21" s="61" t="s">
        <v>7</v>
      </c>
      <c r="C21" s="61"/>
      <c r="D21" s="61"/>
      <c r="E21" s="61"/>
      <c r="F21" s="61"/>
    </row>
    <row r="22" spans="2:10" ht="15.75">
      <c r="B22" s="1" t="s">
        <v>8</v>
      </c>
    </row>
    <row r="23" spans="2:10" ht="38.25" customHeight="1">
      <c r="B23" s="42"/>
      <c r="C23" s="42" t="s">
        <v>91</v>
      </c>
      <c r="D23" s="43" t="s">
        <v>88</v>
      </c>
      <c r="E23" s="43" t="s">
        <v>89</v>
      </c>
      <c r="F23" s="43" t="s">
        <v>90</v>
      </c>
      <c r="G23" s="43" t="s">
        <v>92</v>
      </c>
    </row>
    <row r="24" spans="2:10" ht="15.75">
      <c r="B24" s="6">
        <v>1</v>
      </c>
      <c r="C24" s="6">
        <v>2</v>
      </c>
      <c r="D24" s="6">
        <v>3</v>
      </c>
      <c r="E24" s="6">
        <v>4</v>
      </c>
      <c r="F24" s="6">
        <v>5</v>
      </c>
      <c r="G24" s="6">
        <v>6</v>
      </c>
    </row>
    <row r="25" spans="2:10" ht="19.5" customHeight="1">
      <c r="B25" s="64" t="s">
        <v>9</v>
      </c>
      <c r="C25" s="65"/>
      <c r="D25" s="65"/>
      <c r="E25" s="65"/>
      <c r="F25" s="65"/>
      <c r="G25" s="65"/>
    </row>
    <row r="26" spans="2:10" ht="15.75">
      <c r="B26" s="50" t="s">
        <v>10</v>
      </c>
      <c r="C26" s="42"/>
      <c r="D26" s="42"/>
      <c r="E26" s="42"/>
      <c r="F26" s="42"/>
      <c r="G26" s="42"/>
    </row>
    <row r="27" spans="2:10" ht="35.25" customHeight="1">
      <c r="B27" s="42" t="s">
        <v>11</v>
      </c>
      <c r="C27" s="43">
        <v>10</v>
      </c>
      <c r="D27" s="23">
        <f>D29+D31</f>
        <v>5784</v>
      </c>
      <c r="E27" s="23">
        <f>E29+E31</f>
        <v>3976.8</v>
      </c>
      <c r="F27" s="23">
        <f>E27-D27</f>
        <v>-1807.1999999999998</v>
      </c>
      <c r="G27" s="27">
        <f>E27/D27%</f>
        <v>68.755186721991706</v>
      </c>
    </row>
    <row r="28" spans="2:10" ht="15.75">
      <c r="B28" s="42" t="s">
        <v>12</v>
      </c>
      <c r="C28" s="43">
        <v>11</v>
      </c>
      <c r="D28" s="53">
        <v>2110</v>
      </c>
      <c r="E28" s="42"/>
      <c r="F28" s="46"/>
      <c r="G28" s="46"/>
    </row>
    <row r="29" spans="2:10" ht="15.75">
      <c r="B29" s="42" t="s">
        <v>13</v>
      </c>
      <c r="C29" s="43">
        <v>20</v>
      </c>
      <c r="D29" s="23">
        <f t="shared" ref="D29:E29" si="0">D31*20%</f>
        <v>964</v>
      </c>
      <c r="E29" s="23">
        <f t="shared" si="0"/>
        <v>662.80000000000007</v>
      </c>
      <c r="F29" s="23">
        <f>E29-D29</f>
        <v>-301.19999999999993</v>
      </c>
      <c r="G29" s="27">
        <f>E29/D29%</f>
        <v>68.755186721991706</v>
      </c>
    </row>
    <row r="30" spans="2:10" ht="15.75">
      <c r="B30" s="42" t="s">
        <v>14</v>
      </c>
      <c r="C30" s="43">
        <v>30</v>
      </c>
      <c r="D30" s="42"/>
      <c r="E30" s="42"/>
      <c r="F30" s="46"/>
      <c r="G30" s="46"/>
    </row>
    <row r="31" spans="2:10" ht="31.5">
      <c r="B31" s="50" t="s">
        <v>15</v>
      </c>
      <c r="C31" s="47">
        <v>40</v>
      </c>
      <c r="D31" s="46">
        <v>4820</v>
      </c>
      <c r="E31" s="28">
        <v>3314</v>
      </c>
      <c r="F31" s="23">
        <f>E31-D31</f>
        <v>-1506</v>
      </c>
      <c r="G31" s="27">
        <f>E31/D31%</f>
        <v>68.755186721991691</v>
      </c>
    </row>
    <row r="32" spans="2:10" ht="15.75">
      <c r="B32" s="42" t="s">
        <v>16</v>
      </c>
      <c r="C32" s="43">
        <v>50</v>
      </c>
      <c r="D32" s="42">
        <v>322</v>
      </c>
      <c r="E32" s="44">
        <v>208</v>
      </c>
      <c r="F32" s="23">
        <f>E32-D32</f>
        <v>-114</v>
      </c>
      <c r="G32" s="27">
        <f>E32/D32%</f>
        <v>64.596273291925456</v>
      </c>
      <c r="J32" s="31"/>
    </row>
    <row r="33" spans="2:7" ht="15.75">
      <c r="B33" s="42" t="s">
        <v>17</v>
      </c>
      <c r="C33" s="43"/>
      <c r="D33" s="42"/>
      <c r="E33" s="42"/>
      <c r="F33" s="46"/>
      <c r="G33" s="46"/>
    </row>
    <row r="34" spans="2:7" ht="21" customHeight="1">
      <c r="B34" s="42" t="s">
        <v>18</v>
      </c>
      <c r="C34" s="43">
        <v>51</v>
      </c>
      <c r="D34" s="46">
        <v>2</v>
      </c>
      <c r="E34" s="46">
        <v>2</v>
      </c>
      <c r="F34" s="23">
        <f>E34-D34</f>
        <v>0</v>
      </c>
      <c r="G34" s="27">
        <f>E34/D34%</f>
        <v>100</v>
      </c>
    </row>
    <row r="35" spans="2:7" ht="15.75">
      <c r="B35" s="42" t="s">
        <v>19</v>
      </c>
      <c r="C35" s="43">
        <v>52</v>
      </c>
      <c r="D35" s="46"/>
      <c r="E35" s="46"/>
      <c r="F35" s="46"/>
      <c r="G35" s="46"/>
    </row>
    <row r="36" spans="2:7" ht="31.5">
      <c r="B36" s="42" t="s">
        <v>20</v>
      </c>
      <c r="C36" s="43">
        <v>53</v>
      </c>
      <c r="D36" s="46"/>
      <c r="E36" s="46"/>
      <c r="F36" s="46"/>
      <c r="G36" s="46"/>
    </row>
    <row r="37" spans="2:7" ht="15.75">
      <c r="B37" s="42" t="s">
        <v>21</v>
      </c>
      <c r="C37" s="43">
        <v>60</v>
      </c>
      <c r="D37" s="46"/>
      <c r="E37" s="46"/>
      <c r="F37" s="46"/>
      <c r="G37" s="46"/>
    </row>
    <row r="38" spans="2:7" ht="15.75">
      <c r="B38" s="42" t="s">
        <v>22</v>
      </c>
      <c r="C38" s="43">
        <v>70</v>
      </c>
      <c r="D38" s="42">
        <v>1</v>
      </c>
      <c r="E38" s="42"/>
      <c r="F38" s="23">
        <f>E38-D38</f>
        <v>-1</v>
      </c>
      <c r="G38" s="27">
        <f>E38/D38%</f>
        <v>0</v>
      </c>
    </row>
    <row r="39" spans="2:7" ht="15.75">
      <c r="B39" s="42" t="s">
        <v>23</v>
      </c>
      <c r="C39" s="43">
        <v>80</v>
      </c>
      <c r="D39" s="42">
        <v>25</v>
      </c>
      <c r="E39" s="42">
        <v>70</v>
      </c>
      <c r="F39" s="23">
        <f>E39-D39</f>
        <v>45</v>
      </c>
      <c r="G39" s="27">
        <f>E39/D39%</f>
        <v>280</v>
      </c>
    </row>
    <row r="40" spans="2:7" ht="15.75">
      <c r="B40" s="42" t="s">
        <v>24</v>
      </c>
      <c r="C40" s="43"/>
      <c r="D40" s="42"/>
      <c r="E40" s="42"/>
      <c r="F40" s="46"/>
      <c r="G40" s="46"/>
    </row>
    <row r="41" spans="2:7" ht="15.75">
      <c r="B41" s="42" t="s">
        <v>25</v>
      </c>
      <c r="C41" s="43">
        <v>81</v>
      </c>
      <c r="D41" s="42"/>
      <c r="E41" s="42"/>
      <c r="F41" s="46"/>
      <c r="G41" s="46"/>
    </row>
    <row r="42" spans="2:7" ht="15.75">
      <c r="B42" s="42" t="s">
        <v>26</v>
      </c>
      <c r="C42" s="43">
        <v>82</v>
      </c>
      <c r="D42" s="42"/>
      <c r="E42" s="42"/>
      <c r="F42" s="46"/>
      <c r="G42" s="46"/>
    </row>
    <row r="43" spans="2:7" ht="15.75">
      <c r="B43" s="50" t="s">
        <v>27</v>
      </c>
      <c r="C43" s="47">
        <v>90</v>
      </c>
      <c r="D43" s="22">
        <f t="shared" ref="D43:E43" si="1">D31+D32+D37+D38+D39</f>
        <v>5168</v>
      </c>
      <c r="E43" s="22">
        <f t="shared" si="1"/>
        <v>3592</v>
      </c>
      <c r="F43" s="23">
        <f>E43-D43</f>
        <v>-1576</v>
      </c>
      <c r="G43" s="27">
        <f>E43/D43%</f>
        <v>69.504643962848291</v>
      </c>
    </row>
    <row r="44" spans="2:7" ht="15.75">
      <c r="B44" s="50" t="s">
        <v>28</v>
      </c>
      <c r="C44" s="43"/>
      <c r="D44" s="42"/>
      <c r="E44" s="42"/>
      <c r="F44" s="46"/>
      <c r="G44" s="46"/>
    </row>
    <row r="45" spans="2:7" ht="21" customHeight="1">
      <c r="B45" s="42" t="s">
        <v>29</v>
      </c>
      <c r="C45" s="43">
        <v>100</v>
      </c>
      <c r="D45" s="42">
        <v>4030</v>
      </c>
      <c r="E45" s="44">
        <v>3236</v>
      </c>
      <c r="F45" s="23">
        <f>E45-D45</f>
        <v>-794</v>
      </c>
      <c r="G45" s="27">
        <f>E45/D45%</f>
        <v>80.297766749379662</v>
      </c>
    </row>
    <row r="46" spans="2:7" ht="15.75">
      <c r="B46" s="42" t="s">
        <v>30</v>
      </c>
      <c r="C46" s="43">
        <v>110</v>
      </c>
      <c r="D46" s="42">
        <v>724</v>
      </c>
      <c r="E46" s="44">
        <v>673</v>
      </c>
      <c r="F46" s="23">
        <f>E46-D46</f>
        <v>-51</v>
      </c>
      <c r="G46" s="27">
        <f>E46/D46%</f>
        <v>92.955801104972366</v>
      </c>
    </row>
    <row r="47" spans="2:7" ht="15" customHeight="1">
      <c r="B47" s="10" t="s">
        <v>31</v>
      </c>
      <c r="C47" s="20">
        <v>120</v>
      </c>
      <c r="D47" s="10"/>
      <c r="E47" s="29"/>
      <c r="F47" s="26"/>
      <c r="G47" s="26"/>
    </row>
    <row r="48" spans="2:7" ht="15.75">
      <c r="B48" s="42" t="s">
        <v>32</v>
      </c>
      <c r="C48" s="43">
        <v>130</v>
      </c>
      <c r="D48" s="42">
        <v>375</v>
      </c>
      <c r="E48" s="44">
        <v>292</v>
      </c>
      <c r="F48" s="23">
        <f>E48-D48</f>
        <v>-83</v>
      </c>
      <c r="G48" s="27">
        <f>E48/D48%</f>
        <v>77.86666666666666</v>
      </c>
    </row>
    <row r="49" spans="2:7" ht="15.75">
      <c r="B49" s="42" t="s">
        <v>33</v>
      </c>
      <c r="C49" s="43">
        <v>140</v>
      </c>
      <c r="D49" s="42"/>
      <c r="E49" s="44"/>
      <c r="F49" s="46"/>
      <c r="G49" s="46"/>
    </row>
    <row r="50" spans="2:7" ht="15.75">
      <c r="B50" s="42" t="s">
        <v>34</v>
      </c>
      <c r="C50" s="43">
        <v>150</v>
      </c>
      <c r="D50" s="42"/>
      <c r="E50" s="44"/>
      <c r="F50" s="46"/>
      <c r="G50" s="46"/>
    </row>
    <row r="51" spans="2:7" ht="15.75">
      <c r="B51" s="42" t="s">
        <v>35</v>
      </c>
      <c r="C51" s="43">
        <v>160</v>
      </c>
      <c r="D51" s="42">
        <v>1</v>
      </c>
      <c r="E51" s="44">
        <v>1</v>
      </c>
      <c r="F51" s="46"/>
      <c r="G51" s="46"/>
    </row>
    <row r="52" spans="2:7" ht="15.75">
      <c r="B52" s="50" t="s">
        <v>36</v>
      </c>
      <c r="C52" s="47">
        <v>170</v>
      </c>
      <c r="D52" s="22">
        <f>SUM(D44:D51)</f>
        <v>5130</v>
      </c>
      <c r="E52" s="30">
        <f>SUM(E44:E51)</f>
        <v>4202</v>
      </c>
      <c r="F52" s="23">
        <f>E52-D52</f>
        <v>-928</v>
      </c>
      <c r="G52" s="27">
        <f>E52/D52%</f>
        <v>81.910331384015592</v>
      </c>
    </row>
    <row r="53" spans="2:7" ht="15" customHeight="1">
      <c r="B53" s="66" t="s">
        <v>37</v>
      </c>
      <c r="C53" s="67"/>
      <c r="D53" s="68"/>
      <c r="E53" s="68"/>
      <c r="F53" s="69"/>
      <c r="G53" s="69"/>
    </row>
    <row r="54" spans="2:7" ht="11.25" customHeight="1">
      <c r="B54" s="66"/>
      <c r="C54" s="67"/>
      <c r="D54" s="68"/>
      <c r="E54" s="68"/>
      <c r="F54" s="69"/>
      <c r="G54" s="69"/>
    </row>
    <row r="55" spans="2:7" ht="15" hidden="1" customHeight="1">
      <c r="B55" s="66"/>
      <c r="C55" s="67"/>
      <c r="D55" s="68"/>
      <c r="E55" s="68"/>
      <c r="F55" s="69"/>
      <c r="G55" s="69"/>
    </row>
    <row r="56" spans="2:7" ht="15.75">
      <c r="B56" s="42" t="s">
        <v>38</v>
      </c>
      <c r="C56" s="43">
        <v>180</v>
      </c>
      <c r="D56" s="46">
        <f>D31-D45</f>
        <v>790</v>
      </c>
      <c r="E56" s="28">
        <f>E31-E45</f>
        <v>78</v>
      </c>
      <c r="F56" s="23">
        <f>E56-D56</f>
        <v>-712</v>
      </c>
      <c r="G56" s="27">
        <f>E56/D56%</f>
        <v>9.8734177215189867</v>
      </c>
    </row>
    <row r="57" spans="2:7" ht="15.75">
      <c r="B57" s="42" t="s">
        <v>39</v>
      </c>
      <c r="C57" s="43">
        <v>181</v>
      </c>
      <c r="D57" s="42">
        <v>790</v>
      </c>
      <c r="E57" s="42">
        <v>78</v>
      </c>
      <c r="F57" s="46"/>
      <c r="G57" s="46"/>
    </row>
    <row r="58" spans="2:7" ht="15.75">
      <c r="B58" s="42" t="s">
        <v>40</v>
      </c>
      <c r="C58" s="43">
        <v>182</v>
      </c>
      <c r="D58" s="42"/>
      <c r="E58" s="42"/>
      <c r="F58" s="46"/>
      <c r="G58" s="46"/>
    </row>
    <row r="59" spans="2:7" ht="21" customHeight="1">
      <c r="B59" s="42" t="s">
        <v>41</v>
      </c>
      <c r="C59" s="43">
        <v>190</v>
      </c>
      <c r="D59" s="46">
        <f>D56-D46+D32-D48</f>
        <v>13</v>
      </c>
      <c r="E59" s="46">
        <f>E56-E46+E32-E48</f>
        <v>-679</v>
      </c>
      <c r="F59" s="23">
        <f>E59-D59</f>
        <v>-692</v>
      </c>
      <c r="G59" s="27">
        <f>E59/D59%</f>
        <v>-5223.0769230769229</v>
      </c>
    </row>
    <row r="60" spans="2:7" ht="15.75">
      <c r="B60" s="42" t="s">
        <v>42</v>
      </c>
      <c r="C60" s="43">
        <v>191</v>
      </c>
      <c r="D60" s="42">
        <v>13</v>
      </c>
      <c r="E60" s="42"/>
      <c r="F60" s="46"/>
      <c r="G60" s="46"/>
    </row>
    <row r="61" spans="2:7" ht="15.75">
      <c r="B61" s="42" t="s">
        <v>43</v>
      </c>
      <c r="C61" s="43">
        <v>192</v>
      </c>
      <c r="D61" s="42"/>
      <c r="E61" s="44">
        <v>679</v>
      </c>
      <c r="F61" s="46"/>
      <c r="G61" s="46"/>
    </row>
    <row r="62" spans="2:7" ht="31.5">
      <c r="B62" s="42" t="s">
        <v>44</v>
      </c>
      <c r="C62" s="43">
        <v>200</v>
      </c>
      <c r="D62" s="23">
        <f>D59+D38-D49+D39-D51</f>
        <v>38</v>
      </c>
      <c r="E62" s="23">
        <f>E59+E38-E49+E39-E51</f>
        <v>-610</v>
      </c>
      <c r="F62" s="23">
        <f>E62-D62</f>
        <v>-648</v>
      </c>
      <c r="G62" s="27">
        <f>E62/D62%</f>
        <v>-1605.2631578947369</v>
      </c>
    </row>
    <row r="63" spans="2:7" ht="15.75">
      <c r="B63" s="42" t="s">
        <v>39</v>
      </c>
      <c r="C63" s="43">
        <v>201</v>
      </c>
      <c r="D63" s="42">
        <v>38</v>
      </c>
      <c r="E63" s="42"/>
      <c r="F63" s="46"/>
      <c r="G63" s="46"/>
    </row>
    <row r="64" spans="2:7" ht="15.75">
      <c r="B64" s="42" t="s">
        <v>40</v>
      </c>
      <c r="C64" s="43">
        <v>202</v>
      </c>
      <c r="D64" s="42"/>
      <c r="E64" s="44">
        <v>610</v>
      </c>
      <c r="F64" s="46"/>
      <c r="G64" s="46"/>
    </row>
    <row r="65" spans="2:7" ht="15.75">
      <c r="B65" s="42" t="s">
        <v>45</v>
      </c>
      <c r="C65" s="43">
        <v>210</v>
      </c>
      <c r="D65" s="24">
        <f>D62*18%</f>
        <v>6.84</v>
      </c>
      <c r="E65" s="24"/>
      <c r="F65" s="23">
        <f>E65-D65</f>
        <v>-6.84</v>
      </c>
      <c r="G65" s="27">
        <f>E65/D65%</f>
        <v>0</v>
      </c>
    </row>
    <row r="66" spans="2:7" ht="15.75">
      <c r="B66" s="42" t="s">
        <v>46</v>
      </c>
      <c r="C66" s="43">
        <v>220</v>
      </c>
      <c r="D66" s="42"/>
      <c r="E66" s="42"/>
      <c r="F66" s="46"/>
      <c r="G66" s="46"/>
    </row>
    <row r="67" spans="2:7" ht="15.75">
      <c r="B67" s="42" t="s">
        <v>42</v>
      </c>
      <c r="C67" s="43">
        <v>221</v>
      </c>
      <c r="D67" s="24">
        <f>D62-D65</f>
        <v>31.16</v>
      </c>
      <c r="E67" s="42"/>
      <c r="F67" s="23">
        <f>E67-D67</f>
        <v>-31.16</v>
      </c>
      <c r="G67" s="27">
        <f>E67/D67%</f>
        <v>0</v>
      </c>
    </row>
    <row r="68" spans="2:7" ht="15.75">
      <c r="B68" s="42" t="s">
        <v>43</v>
      </c>
      <c r="C68" s="43">
        <v>222</v>
      </c>
      <c r="D68" s="42"/>
      <c r="E68" s="42"/>
      <c r="F68" s="46"/>
      <c r="G68" s="46"/>
    </row>
    <row r="69" spans="2:7" ht="18" customHeight="1">
      <c r="B69" s="42" t="s">
        <v>47</v>
      </c>
      <c r="C69" s="43">
        <v>230</v>
      </c>
      <c r="D69" s="24">
        <f>D67*15%</f>
        <v>4.6739999999999995</v>
      </c>
      <c r="E69" s="42"/>
      <c r="F69" s="23">
        <f>E69-D69</f>
        <v>-4.6739999999999995</v>
      </c>
      <c r="G69" s="27">
        <f>E69/D69%</f>
        <v>0</v>
      </c>
    </row>
    <row r="70" spans="2:7" ht="11.25" customHeight="1">
      <c r="B70" s="48"/>
      <c r="C70" s="49"/>
      <c r="D70" s="49"/>
      <c r="E70" s="32"/>
      <c r="F70" s="49"/>
      <c r="G70" s="49"/>
    </row>
    <row r="71" spans="2:7" ht="15.75">
      <c r="B71" s="70" t="s">
        <v>48</v>
      </c>
      <c r="C71" s="71"/>
      <c r="D71" s="71"/>
      <c r="E71" s="71"/>
      <c r="F71" s="71"/>
      <c r="G71" s="71"/>
    </row>
    <row r="72" spans="2:7" ht="15.75">
      <c r="B72" s="42" t="s">
        <v>49</v>
      </c>
      <c r="C72" s="43">
        <v>240</v>
      </c>
      <c r="D72" s="42">
        <v>680</v>
      </c>
      <c r="E72" s="42">
        <v>700</v>
      </c>
      <c r="F72" s="23">
        <f>E72-D72</f>
        <v>20</v>
      </c>
      <c r="G72" s="27">
        <f t="shared" ref="G72:G77" si="2">E72/D72%</f>
        <v>102.94117647058823</v>
      </c>
    </row>
    <row r="73" spans="2:7" ht="15.75">
      <c r="B73" s="42" t="s">
        <v>50</v>
      </c>
      <c r="C73" s="43">
        <v>250</v>
      </c>
      <c r="D73" s="42">
        <v>2760</v>
      </c>
      <c r="E73" s="44">
        <v>2275</v>
      </c>
      <c r="F73" s="23">
        <f t="shared" ref="F73:F76" si="3">E73-D73</f>
        <v>-485</v>
      </c>
      <c r="G73" s="27">
        <f t="shared" si="2"/>
        <v>82.427536231884048</v>
      </c>
    </row>
    <row r="74" spans="2:7" ht="15.75">
      <c r="B74" s="42" t="s">
        <v>51</v>
      </c>
      <c r="C74" s="43">
        <v>260</v>
      </c>
      <c r="D74" s="42">
        <v>607</v>
      </c>
      <c r="E74" s="44">
        <v>516</v>
      </c>
      <c r="F74" s="23">
        <f t="shared" si="3"/>
        <v>-91</v>
      </c>
      <c r="G74" s="27">
        <f t="shared" si="2"/>
        <v>85.008237232289943</v>
      </c>
    </row>
    <row r="75" spans="2:7" ht="15.75">
      <c r="B75" s="42" t="s">
        <v>52</v>
      </c>
      <c r="C75" s="43">
        <v>270</v>
      </c>
      <c r="D75" s="42">
        <v>304</v>
      </c>
      <c r="E75" s="44">
        <v>344</v>
      </c>
      <c r="F75" s="23">
        <f t="shared" si="3"/>
        <v>40</v>
      </c>
      <c r="G75" s="27">
        <f t="shared" si="2"/>
        <v>113.15789473684211</v>
      </c>
    </row>
    <row r="76" spans="2:7" ht="15.75">
      <c r="B76" s="42" t="s">
        <v>53</v>
      </c>
      <c r="C76" s="43">
        <v>280</v>
      </c>
      <c r="D76" s="42">
        <v>948</v>
      </c>
      <c r="E76" s="44">
        <v>367</v>
      </c>
      <c r="F76" s="23">
        <f t="shared" si="3"/>
        <v>-581</v>
      </c>
      <c r="G76" s="27">
        <f t="shared" si="2"/>
        <v>38.713080168776372</v>
      </c>
    </row>
    <row r="77" spans="2:7" ht="15" customHeight="1">
      <c r="B77" s="68" t="s">
        <v>54</v>
      </c>
      <c r="C77" s="67">
        <v>290</v>
      </c>
      <c r="D77" s="72">
        <f>D72+D73+D74+D75+D76</f>
        <v>5299</v>
      </c>
      <c r="E77" s="73">
        <f>E72+E73+E74+E75+E76</f>
        <v>4202</v>
      </c>
      <c r="F77" s="72">
        <f>E77-D77</f>
        <v>-1097</v>
      </c>
      <c r="G77" s="74">
        <f t="shared" si="2"/>
        <v>79.297980751085106</v>
      </c>
    </row>
    <row r="78" spans="2:7" ht="15" customHeight="1">
      <c r="B78" s="68"/>
      <c r="C78" s="67"/>
      <c r="D78" s="72"/>
      <c r="E78" s="73"/>
      <c r="F78" s="72"/>
      <c r="G78" s="74"/>
    </row>
    <row r="79" spans="2:7" ht="9" customHeight="1">
      <c r="B79" s="68"/>
      <c r="C79" s="67"/>
      <c r="D79" s="72"/>
      <c r="E79" s="73"/>
      <c r="F79" s="72"/>
      <c r="G79" s="74"/>
    </row>
    <row r="80" spans="2:7" ht="27" customHeight="1">
      <c r="B80" s="75" t="s">
        <v>55</v>
      </c>
      <c r="C80" s="76"/>
      <c r="D80" s="76"/>
      <c r="E80" s="76"/>
      <c r="F80" s="76"/>
      <c r="G80" s="77"/>
    </row>
    <row r="81" spans="2:7" ht="43.5" customHeight="1">
      <c r="B81" s="50" t="s">
        <v>56</v>
      </c>
      <c r="C81" s="47">
        <v>300</v>
      </c>
      <c r="D81" s="50">
        <f>D82+D83+D84+D85+D86+D87</f>
        <v>582</v>
      </c>
      <c r="E81" s="50">
        <f>E82+E83+E84+E85+E86+E87</f>
        <v>573.4</v>
      </c>
      <c r="F81" s="50">
        <f>E81-D81</f>
        <v>-8.6000000000000227</v>
      </c>
      <c r="G81" s="51">
        <f>E81/D81%</f>
        <v>98.522336769759448</v>
      </c>
    </row>
    <row r="82" spans="2:7" ht="19.5" customHeight="1">
      <c r="B82" s="42" t="s">
        <v>57</v>
      </c>
      <c r="C82" s="43">
        <v>301</v>
      </c>
      <c r="D82" s="42"/>
      <c r="E82" s="42"/>
      <c r="F82" s="42"/>
      <c r="G82" s="42"/>
    </row>
    <row r="83" spans="2:7" ht="31.5">
      <c r="B83" s="42" t="s">
        <v>58</v>
      </c>
      <c r="C83" s="43">
        <v>302</v>
      </c>
      <c r="D83" s="46">
        <v>582</v>
      </c>
      <c r="E83" s="46">
        <v>573.4</v>
      </c>
      <c r="F83" s="46">
        <f>E83-D83</f>
        <v>-8.6000000000000227</v>
      </c>
      <c r="G83" s="27">
        <f>E83/D83%</f>
        <v>98.522336769759448</v>
      </c>
    </row>
    <row r="84" spans="2:7" ht="35.25" customHeight="1">
      <c r="B84" s="42" t="s">
        <v>59</v>
      </c>
      <c r="C84" s="43">
        <v>303</v>
      </c>
      <c r="D84" s="42"/>
      <c r="E84" s="42"/>
      <c r="F84" s="42"/>
      <c r="G84" s="42"/>
    </row>
    <row r="85" spans="2:7" ht="18.75" customHeight="1">
      <c r="B85" s="42" t="s">
        <v>85</v>
      </c>
      <c r="C85" s="43">
        <v>304</v>
      </c>
      <c r="D85" s="42"/>
      <c r="E85" s="42"/>
      <c r="F85" s="42"/>
      <c r="G85" s="42"/>
    </row>
    <row r="86" spans="2:7" ht="33.75" customHeight="1">
      <c r="B86" s="42" t="s">
        <v>60</v>
      </c>
      <c r="C86" s="43" t="s">
        <v>61</v>
      </c>
      <c r="D86" s="42"/>
      <c r="E86" s="42"/>
      <c r="F86" s="42"/>
      <c r="G86" s="42"/>
    </row>
    <row r="87" spans="2:7" ht="15.75">
      <c r="B87" s="42" t="s">
        <v>62</v>
      </c>
      <c r="C87" s="43" t="s">
        <v>63</v>
      </c>
      <c r="D87" s="42"/>
      <c r="E87" s="42"/>
      <c r="F87" s="42"/>
      <c r="G87" s="42"/>
    </row>
    <row r="88" spans="2:7" ht="15.75">
      <c r="B88" s="50" t="s">
        <v>64</v>
      </c>
      <c r="C88" s="47">
        <v>310</v>
      </c>
      <c r="D88" s="42"/>
      <c r="E88" s="42"/>
      <c r="F88" s="42"/>
      <c r="G88" s="42"/>
    </row>
    <row r="89" spans="2:7" ht="31.5">
      <c r="B89" s="42" t="s">
        <v>84</v>
      </c>
      <c r="C89" s="43"/>
      <c r="D89" s="42"/>
      <c r="E89" s="42"/>
      <c r="F89" s="42"/>
      <c r="G89" s="42"/>
    </row>
    <row r="90" spans="2:7" ht="15.75">
      <c r="B90" s="42" t="s">
        <v>65</v>
      </c>
      <c r="C90" s="43">
        <v>312</v>
      </c>
      <c r="D90" s="42"/>
      <c r="E90" s="42"/>
      <c r="F90" s="42"/>
      <c r="G90" s="42"/>
    </row>
    <row r="91" spans="2:7" ht="15.75">
      <c r="B91" s="42" t="s">
        <v>66</v>
      </c>
      <c r="C91" s="43">
        <v>313</v>
      </c>
      <c r="D91" s="42"/>
      <c r="E91" s="42"/>
      <c r="F91" s="42"/>
      <c r="G91" s="42"/>
    </row>
    <row r="92" spans="2:7" ht="15.75">
      <c r="B92" s="50" t="s">
        <v>67</v>
      </c>
      <c r="C92" s="47">
        <v>320</v>
      </c>
      <c r="D92" s="50">
        <f>D93+D95</f>
        <v>648</v>
      </c>
      <c r="E92" s="50">
        <f>E93+E95</f>
        <v>551</v>
      </c>
      <c r="F92" s="50">
        <f>E92-D92</f>
        <v>-97</v>
      </c>
      <c r="G92" s="51">
        <f>E92/D92%</f>
        <v>85.03086419753086</v>
      </c>
    </row>
    <row r="93" spans="2:7">
      <c r="B93" s="68" t="s">
        <v>68</v>
      </c>
      <c r="C93" s="67">
        <v>321</v>
      </c>
      <c r="D93" s="68">
        <f>D74</f>
        <v>607</v>
      </c>
      <c r="E93" s="68">
        <v>516</v>
      </c>
      <c r="F93" s="68">
        <f>E93-D93</f>
        <v>-91</v>
      </c>
      <c r="G93" s="78">
        <f>E93/D93%</f>
        <v>85.008237232289943</v>
      </c>
    </row>
    <row r="94" spans="2:7" ht="19.5" customHeight="1">
      <c r="B94" s="68"/>
      <c r="C94" s="67"/>
      <c r="D94" s="68"/>
      <c r="E94" s="68"/>
      <c r="F94" s="68"/>
      <c r="G94" s="78"/>
    </row>
    <row r="95" spans="2:7" ht="19.5" customHeight="1">
      <c r="B95" s="42" t="s">
        <v>105</v>
      </c>
      <c r="C95" s="43">
        <v>322</v>
      </c>
      <c r="D95" s="42">
        <v>41</v>
      </c>
      <c r="E95" s="42">
        <v>35</v>
      </c>
      <c r="F95" s="42">
        <f>E95-D95</f>
        <v>-6</v>
      </c>
      <c r="G95" s="41">
        <f>E95/D95%</f>
        <v>85.365853658536594</v>
      </c>
    </row>
    <row r="96" spans="2:7" ht="20.25" customHeight="1">
      <c r="B96" s="50" t="s">
        <v>69</v>
      </c>
      <c r="C96" s="47">
        <v>330</v>
      </c>
      <c r="D96" s="50">
        <f>D97+D98</f>
        <v>638</v>
      </c>
      <c r="E96" s="50">
        <f>E97+E98</f>
        <v>653</v>
      </c>
      <c r="F96" s="50">
        <f>E96-D96</f>
        <v>15</v>
      </c>
      <c r="G96" s="51">
        <f>E96/D96%</f>
        <v>102.35109717868339</v>
      </c>
    </row>
    <row r="97" spans="2:9" ht="33" customHeight="1">
      <c r="B97" s="42" t="s">
        <v>107</v>
      </c>
      <c r="C97" s="43">
        <v>331</v>
      </c>
      <c r="D97" s="42">
        <v>638</v>
      </c>
      <c r="E97" s="42">
        <v>652</v>
      </c>
      <c r="F97" s="42">
        <f>E97-D97</f>
        <v>14</v>
      </c>
      <c r="G97" s="41">
        <f>E97/D97%</f>
        <v>102.19435736677116</v>
      </c>
    </row>
    <row r="98" spans="2:9" ht="15.75">
      <c r="B98" s="42" t="s">
        <v>108</v>
      </c>
      <c r="C98" s="43">
        <v>332</v>
      </c>
      <c r="D98" s="42"/>
      <c r="E98" s="42">
        <v>1</v>
      </c>
      <c r="F98" s="42">
        <f>E98-D98</f>
        <v>1</v>
      </c>
      <c r="G98" s="41"/>
    </row>
    <row r="99" spans="2:9" ht="23.25" customHeight="1">
      <c r="B99" s="75" t="s">
        <v>70</v>
      </c>
      <c r="C99" s="76"/>
      <c r="D99" s="76"/>
      <c r="E99" s="76"/>
      <c r="F99" s="76"/>
      <c r="G99" s="77"/>
    </row>
    <row r="100" spans="2:9" ht="15.75">
      <c r="B100" s="42" t="s">
        <v>71</v>
      </c>
      <c r="C100" s="43">
        <v>340</v>
      </c>
      <c r="D100" s="42"/>
      <c r="E100" s="42"/>
      <c r="F100" s="50"/>
      <c r="G100" s="50"/>
      <c r="I100" s="36"/>
    </row>
    <row r="101" spans="2:9" ht="15.75">
      <c r="B101" s="42" t="s">
        <v>72</v>
      </c>
      <c r="C101" s="43">
        <v>341</v>
      </c>
      <c r="D101" s="42"/>
      <c r="E101" s="42"/>
      <c r="F101" s="42"/>
      <c r="G101" s="42"/>
    </row>
    <row r="102" spans="2:9" ht="28.5" customHeight="1">
      <c r="B102" s="42" t="s">
        <v>73</v>
      </c>
      <c r="C102" s="43">
        <v>350</v>
      </c>
      <c r="D102" s="42"/>
      <c r="E102" s="42">
        <v>4</v>
      </c>
      <c r="F102" s="42">
        <f>E102-D102</f>
        <v>4</v>
      </c>
      <c r="G102" s="42"/>
    </row>
    <row r="103" spans="2:9" ht="11.25" customHeight="1">
      <c r="B103" s="68" t="s">
        <v>72</v>
      </c>
      <c r="C103" s="67">
        <v>351</v>
      </c>
      <c r="D103" s="68"/>
      <c r="E103" s="68"/>
      <c r="F103" s="68"/>
      <c r="G103" s="68"/>
    </row>
    <row r="104" spans="2:9" ht="5.25" customHeight="1">
      <c r="B104" s="68"/>
      <c r="C104" s="67"/>
      <c r="D104" s="68"/>
      <c r="E104" s="68"/>
      <c r="F104" s="68"/>
      <c r="G104" s="68"/>
    </row>
    <row r="105" spans="2:9" ht="15.75" customHeight="1">
      <c r="B105" s="42" t="s">
        <v>74</v>
      </c>
      <c r="C105" s="43">
        <v>360</v>
      </c>
      <c r="D105" s="42"/>
      <c r="E105" s="42"/>
      <c r="F105" s="42"/>
      <c r="G105" s="42"/>
    </row>
    <row r="106" spans="2:9" ht="15.75">
      <c r="B106" s="42" t="s">
        <v>72</v>
      </c>
      <c r="C106" s="43">
        <v>361</v>
      </c>
      <c r="D106" s="42"/>
      <c r="E106" s="42"/>
      <c r="F106" s="42"/>
      <c r="G106" s="42"/>
    </row>
    <row r="107" spans="2:9" ht="18.75" customHeight="1">
      <c r="B107" s="42" t="s">
        <v>75</v>
      </c>
      <c r="C107" s="43">
        <v>370</v>
      </c>
      <c r="D107" s="42"/>
      <c r="E107" s="42"/>
      <c r="F107" s="42"/>
      <c r="G107" s="42"/>
    </row>
    <row r="108" spans="2:9" ht="15.75">
      <c r="B108" s="42" t="s">
        <v>72</v>
      </c>
      <c r="C108" s="43">
        <v>371</v>
      </c>
      <c r="D108" s="42"/>
      <c r="E108" s="42"/>
      <c r="F108" s="42"/>
      <c r="G108" s="42"/>
    </row>
    <row r="109" spans="2:9" ht="30.75" customHeight="1">
      <c r="B109" s="42" t="s">
        <v>76</v>
      </c>
      <c r="C109" s="43">
        <v>380</v>
      </c>
      <c r="D109" s="42"/>
      <c r="E109" s="42">
        <v>9</v>
      </c>
      <c r="F109" s="42">
        <f>E109-D109</f>
        <v>9</v>
      </c>
      <c r="G109" s="42"/>
    </row>
    <row r="110" spans="2:9" ht="15.75">
      <c r="B110" s="42" t="s">
        <v>72</v>
      </c>
      <c r="C110" s="43">
        <v>381</v>
      </c>
      <c r="D110" s="42"/>
      <c r="E110" s="42"/>
      <c r="F110" s="42"/>
      <c r="G110" s="42"/>
    </row>
    <row r="111" spans="2:9" ht="18" customHeight="1">
      <c r="B111" s="42" t="s">
        <v>77</v>
      </c>
      <c r="C111" s="43">
        <v>390</v>
      </c>
      <c r="D111" s="42"/>
      <c r="E111" s="42">
        <f>E100+E102+E105+E107+E109</f>
        <v>13</v>
      </c>
      <c r="F111" s="42">
        <f>F100+F102+F105+F107+F109</f>
        <v>13</v>
      </c>
      <c r="G111" s="42"/>
    </row>
    <row r="112" spans="2:9" ht="29.25" customHeight="1">
      <c r="B112" s="42" t="s">
        <v>78</v>
      </c>
      <c r="C112" s="43">
        <v>391</v>
      </c>
      <c r="D112" s="42"/>
      <c r="E112" s="42"/>
      <c r="F112" s="42"/>
      <c r="G112" s="42"/>
    </row>
    <row r="113" spans="2:7" ht="14.25" customHeight="1">
      <c r="B113" s="79"/>
      <c r="C113" s="80"/>
      <c r="D113" s="80"/>
      <c r="E113" s="80"/>
      <c r="F113" s="80"/>
      <c r="G113" s="80"/>
    </row>
    <row r="114" spans="2:7" ht="15.75">
      <c r="B114" s="81" t="s">
        <v>79</v>
      </c>
      <c r="C114" s="81"/>
      <c r="D114" s="81"/>
      <c r="E114" s="81"/>
      <c r="F114" s="81"/>
      <c r="G114" s="81"/>
    </row>
    <row r="115" spans="2:7" ht="21" customHeight="1">
      <c r="B115" s="68" t="s">
        <v>80</v>
      </c>
      <c r="C115" s="67">
        <v>400</v>
      </c>
      <c r="D115" s="68">
        <v>97</v>
      </c>
      <c r="E115" s="82">
        <v>97</v>
      </c>
      <c r="F115" s="68">
        <f>E115-D115</f>
        <v>0</v>
      </c>
      <c r="G115" s="68"/>
    </row>
    <row r="116" spans="2:7" ht="10.5" customHeight="1">
      <c r="B116" s="68"/>
      <c r="C116" s="67"/>
      <c r="D116" s="68"/>
      <c r="E116" s="82"/>
      <c r="F116" s="68"/>
      <c r="G116" s="68"/>
    </row>
    <row r="117" spans="2:7" ht="18.75" customHeight="1">
      <c r="B117" s="42" t="s">
        <v>81</v>
      </c>
      <c r="C117" s="43">
        <v>410</v>
      </c>
      <c r="D117" s="42">
        <v>42630</v>
      </c>
      <c r="E117" s="42">
        <v>46686</v>
      </c>
      <c r="F117" s="42">
        <f>E117-D117</f>
        <v>4056</v>
      </c>
      <c r="G117" s="52">
        <f>E117/D117%</f>
        <v>109.51442646023926</v>
      </c>
    </row>
    <row r="118" spans="2:7">
      <c r="B118" s="68" t="s">
        <v>82</v>
      </c>
      <c r="C118" s="67">
        <v>420</v>
      </c>
      <c r="D118" s="68">
        <v>0</v>
      </c>
      <c r="E118" s="68">
        <v>0</v>
      </c>
      <c r="F118" s="68"/>
      <c r="G118" s="68"/>
    </row>
    <row r="119" spans="2:7" ht="3.75" customHeight="1">
      <c r="B119" s="68"/>
      <c r="C119" s="67"/>
      <c r="D119" s="68"/>
      <c r="E119" s="68"/>
      <c r="F119" s="68"/>
      <c r="G119" s="68"/>
    </row>
    <row r="120" spans="2:7" ht="18" customHeight="1">
      <c r="B120" s="42" t="s">
        <v>83</v>
      </c>
      <c r="C120" s="43">
        <v>430</v>
      </c>
      <c r="D120" s="42">
        <v>0</v>
      </c>
      <c r="E120" s="42">
        <v>0</v>
      </c>
      <c r="F120" s="42"/>
      <c r="G120" s="42"/>
    </row>
    <row r="122" spans="2:7" ht="36" customHeight="1">
      <c r="B122" s="39" t="s">
        <v>118</v>
      </c>
      <c r="C122" s="7"/>
      <c r="D122" s="7"/>
      <c r="E122" s="14"/>
      <c r="F122" s="83" t="s">
        <v>106</v>
      </c>
      <c r="G122" s="83"/>
    </row>
    <row r="123" spans="2:7" ht="30" customHeight="1">
      <c r="C123" s="84" t="s">
        <v>87</v>
      </c>
      <c r="D123" s="84"/>
      <c r="F123" s="84" t="s">
        <v>86</v>
      </c>
      <c r="G123" s="84"/>
    </row>
    <row r="124" spans="2:7" ht="11.25" customHeight="1">
      <c r="C124" s="25"/>
      <c r="D124" s="25"/>
      <c r="F124" s="25"/>
      <c r="G124" s="25"/>
    </row>
    <row r="125" spans="2:7" ht="11.25" customHeight="1">
      <c r="C125" s="25"/>
      <c r="D125" s="25"/>
      <c r="F125" s="25"/>
      <c r="G125" s="25"/>
    </row>
    <row r="126" spans="2:7" ht="11.25" customHeight="1">
      <c r="C126" s="25"/>
      <c r="D126" s="25"/>
      <c r="F126" s="25"/>
      <c r="G126" s="25"/>
    </row>
    <row r="127" spans="2:7" ht="11.25" customHeight="1">
      <c r="C127" s="25"/>
      <c r="D127" s="25"/>
      <c r="F127" s="25"/>
      <c r="G127" s="25"/>
    </row>
    <row r="128" spans="2:7" ht="11.25" customHeight="1">
      <c r="C128" s="25"/>
      <c r="D128" s="25"/>
      <c r="F128" s="25"/>
      <c r="G128" s="25"/>
    </row>
    <row r="129" spans="2:8" ht="11.25" customHeight="1">
      <c r="C129" s="25"/>
      <c r="D129" s="25"/>
      <c r="F129" s="25"/>
      <c r="G129" s="25"/>
    </row>
    <row r="130" spans="2:8" ht="11.25" customHeight="1">
      <c r="C130" s="25"/>
      <c r="D130" s="25"/>
      <c r="F130" s="25"/>
      <c r="G130" s="25"/>
    </row>
    <row r="131" spans="2:8" ht="11.25" customHeight="1">
      <c r="C131" s="25"/>
      <c r="D131" s="25"/>
      <c r="F131" s="25"/>
      <c r="G131" s="25"/>
    </row>
    <row r="132" spans="2:8" ht="11.25" customHeight="1">
      <c r="C132" s="25"/>
      <c r="D132" s="25"/>
      <c r="F132" s="25"/>
      <c r="G132" s="25"/>
    </row>
    <row r="133" spans="2:8" ht="11.25" customHeight="1">
      <c r="C133" s="25"/>
      <c r="D133" s="25"/>
      <c r="F133" s="25"/>
      <c r="G133" s="25"/>
    </row>
    <row r="134" spans="2:8" ht="11.25" customHeight="1">
      <c r="C134" s="25"/>
      <c r="D134" s="25"/>
      <c r="F134" s="25"/>
      <c r="G134" s="25"/>
    </row>
    <row r="135" spans="2:8" ht="11.25" customHeight="1">
      <c r="C135" s="25"/>
      <c r="D135" s="25"/>
      <c r="F135" s="25"/>
      <c r="G135" s="25"/>
    </row>
    <row r="136" spans="2:8" ht="11.25" customHeight="1">
      <c r="C136" s="25"/>
      <c r="D136" s="25"/>
      <c r="F136" s="25"/>
      <c r="G136" s="25"/>
    </row>
    <row r="137" spans="2:8" ht="11.25" customHeight="1">
      <c r="C137" s="25"/>
      <c r="D137" s="25"/>
      <c r="F137" s="25"/>
      <c r="G137" s="25"/>
    </row>
    <row r="138" spans="2:8" ht="9.75" customHeight="1">
      <c r="C138" s="25"/>
      <c r="D138" s="25"/>
      <c r="F138" s="25"/>
      <c r="G138" s="25"/>
    </row>
    <row r="139" spans="2:8" ht="15.75">
      <c r="B139" s="4"/>
      <c r="C139" s="3"/>
      <c r="D139" s="3"/>
      <c r="F139" s="15" t="s">
        <v>98</v>
      </c>
      <c r="G139" s="16"/>
    </row>
    <row r="140" spans="2:8">
      <c r="F140" s="16" t="s">
        <v>99</v>
      </c>
      <c r="G140" s="16"/>
    </row>
    <row r="141" spans="2:8">
      <c r="F141" s="16" t="s">
        <v>100</v>
      </c>
      <c r="G141" s="16"/>
    </row>
    <row r="142" spans="2:8">
      <c r="F142" s="17"/>
      <c r="G142" s="17"/>
      <c r="H142" s="16" t="s">
        <v>124</v>
      </c>
    </row>
    <row r="143" spans="2:8" ht="9" customHeight="1">
      <c r="F143" s="16"/>
      <c r="G143" s="16"/>
    </row>
    <row r="144" spans="2:8" ht="9" customHeight="1">
      <c r="F144" s="16"/>
      <c r="G144" s="16"/>
    </row>
    <row r="145" spans="6:8" ht="16.5" customHeight="1">
      <c r="F145" s="15" t="s">
        <v>98</v>
      </c>
      <c r="G145" s="16"/>
    </row>
    <row r="146" spans="6:8">
      <c r="F146" s="16" t="s">
        <v>101</v>
      </c>
      <c r="G146" s="16"/>
    </row>
    <row r="147" spans="6:8">
      <c r="F147" s="16" t="s">
        <v>102</v>
      </c>
      <c r="G147" s="16"/>
    </row>
    <row r="148" spans="6:8">
      <c r="F148" s="17"/>
      <c r="G148" s="17"/>
      <c r="H148" s="16" t="s">
        <v>125</v>
      </c>
    </row>
  </sheetData>
  <mergeCells count="58">
    <mergeCell ref="F122:G122"/>
    <mergeCell ref="C123:D123"/>
    <mergeCell ref="F123:G123"/>
    <mergeCell ref="B118:B119"/>
    <mergeCell ref="C118:C119"/>
    <mergeCell ref="D118:D119"/>
    <mergeCell ref="E118:E119"/>
    <mergeCell ref="F118:F119"/>
    <mergeCell ref="G118:G119"/>
    <mergeCell ref="B113:G113"/>
    <mergeCell ref="B114:G114"/>
    <mergeCell ref="B115:B116"/>
    <mergeCell ref="C115:C116"/>
    <mergeCell ref="D115:D116"/>
    <mergeCell ref="E115:E116"/>
    <mergeCell ref="F115:F116"/>
    <mergeCell ref="G115:G116"/>
    <mergeCell ref="B99:G99"/>
    <mergeCell ref="B103:B104"/>
    <mergeCell ref="C103:C104"/>
    <mergeCell ref="D103:D104"/>
    <mergeCell ref="E103:E104"/>
    <mergeCell ref="F103:F104"/>
    <mergeCell ref="G103:G104"/>
    <mergeCell ref="B80:G80"/>
    <mergeCell ref="B93:B94"/>
    <mergeCell ref="C93:C94"/>
    <mergeCell ref="D93:D94"/>
    <mergeCell ref="E93:E94"/>
    <mergeCell ref="F93:F94"/>
    <mergeCell ref="G93:G94"/>
    <mergeCell ref="B71:G71"/>
    <mergeCell ref="B77:B79"/>
    <mergeCell ref="C77:C79"/>
    <mergeCell ref="D77:D79"/>
    <mergeCell ref="E77:E79"/>
    <mergeCell ref="F77:F79"/>
    <mergeCell ref="G77:G79"/>
    <mergeCell ref="B21:F21"/>
    <mergeCell ref="B25:G25"/>
    <mergeCell ref="B53:B55"/>
    <mergeCell ref="C53:C55"/>
    <mergeCell ref="D53:D55"/>
    <mergeCell ref="E53:E55"/>
    <mergeCell ref="F53:F55"/>
    <mergeCell ref="G53:G55"/>
    <mergeCell ref="C12:F12"/>
    <mergeCell ref="B20:H20"/>
    <mergeCell ref="C14:F14"/>
    <mergeCell ref="C15:F15"/>
    <mergeCell ref="C16:F16"/>
    <mergeCell ref="C17:F17"/>
    <mergeCell ref="B19:G19"/>
    <mergeCell ref="F2:G2"/>
    <mergeCell ref="F3:H3"/>
    <mergeCell ref="F4:H4"/>
    <mergeCell ref="F5:H5"/>
    <mergeCell ref="C11:F11"/>
  </mergeCells>
  <printOptions horizontalCentered="1"/>
  <pageMargins left="0.9055118110236221" right="0.11811023622047245" top="1.1811023622047245" bottom="0.15748031496062992" header="0" footer="0"/>
  <pageSetup paperSize="9" scale="90" orientation="landscape" r:id="rId1"/>
  <rowBreaks count="5" manualBreakCount="5">
    <brk id="30" min="1" max="7" man="1"/>
    <brk id="52" min="1" max="7" man="1"/>
    <brk id="79" min="1" max="7" man="1"/>
    <brk id="98" min="1" max="7" man="1"/>
    <brk id="11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 ПРО ВИКОН.ФІН.ПЛАНУ (3)</vt:lpstr>
      <vt:lpstr>'ЗВІТ ПРО ВИКОН.ФІН.ПЛАНУ (3)'!Область_печати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2021-06-07T08:25:32Z</cp:lastPrinted>
  <dcterms:created xsi:type="dcterms:W3CDTF">2020-08-20T07:51:17Z</dcterms:created>
  <dcterms:modified xsi:type="dcterms:W3CDTF">2021-06-07T08:38:25Z</dcterms:modified>
</cp:coreProperties>
</file>